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340" windowHeight="3180" activeTab="0"/>
  </bookViews>
  <sheets>
    <sheet name="MATRIZ CURRICULAR" sheetId="1" r:id="rId1"/>
    <sheet name="FLUXOGRAMA" sheetId="2" r:id="rId2"/>
  </sheets>
  <definedNames>
    <definedName name="_xlnm.Print_Area" localSheetId="1">'FLUXOGRAMA'!$A$1:$Y$19</definedName>
    <definedName name="_xlnm.Print_Area" localSheetId="0">'MATRIZ CURRICULAR'!$A$5:$E$61</definedName>
  </definedNames>
  <calcPr fullCalcOnLoad="1"/>
</workbook>
</file>

<file path=xl/sharedStrings.xml><?xml version="1.0" encoding="utf-8"?>
<sst xmlns="http://schemas.openxmlformats.org/spreadsheetml/2006/main" count="175" uniqueCount="125">
  <si>
    <t>Disciplina</t>
  </si>
  <si>
    <t>Cursada</t>
  </si>
  <si>
    <t>Instrumento Auxiliar - Piano I</t>
  </si>
  <si>
    <t>Percepção Musical I</t>
  </si>
  <si>
    <t>História da Música I</t>
  </si>
  <si>
    <t>Antropologia Cultural</t>
  </si>
  <si>
    <t>Fundamentos da Arte na Educação</t>
  </si>
  <si>
    <t>Filosofia</t>
  </si>
  <si>
    <t>Psicologia da Educação I</t>
  </si>
  <si>
    <t>DEART</t>
  </si>
  <si>
    <t>DESOC</t>
  </si>
  <si>
    <t>DEFIL</t>
  </si>
  <si>
    <t>DEII</t>
  </si>
  <si>
    <t>2226-4</t>
  </si>
  <si>
    <t>2227-5</t>
  </si>
  <si>
    <t>2228-6</t>
  </si>
  <si>
    <t>5742-1</t>
  </si>
  <si>
    <t>5743-2</t>
  </si>
  <si>
    <t>5744-3</t>
  </si>
  <si>
    <t>5745-4</t>
  </si>
  <si>
    <t>Instrumento Auxiliar - Piano II</t>
  </si>
  <si>
    <t>Percepção Musical II</t>
  </si>
  <si>
    <t>História da Música II</t>
  </si>
  <si>
    <t>Técnica de Expressão Vocal</t>
  </si>
  <si>
    <t>Musicalização I</t>
  </si>
  <si>
    <t>Metodologia do Trabalho Científico</t>
  </si>
  <si>
    <t>Psicologia da Educação II</t>
  </si>
  <si>
    <t>DB</t>
  </si>
  <si>
    <t>2229-7</t>
  </si>
  <si>
    <t>2230-0</t>
  </si>
  <si>
    <t>2232-2</t>
  </si>
  <si>
    <t>2231-1</t>
  </si>
  <si>
    <t>5749-8</t>
  </si>
  <si>
    <t>3659-9</t>
  </si>
  <si>
    <t>5750-1</t>
  </si>
  <si>
    <t>Instrumento Auxiliar - Violão I</t>
  </si>
  <si>
    <t>Harmonia e Análise I</t>
  </si>
  <si>
    <t>História da Música Brasileira</t>
  </si>
  <si>
    <t>Prática de Conjunto I</t>
  </si>
  <si>
    <t>Musicalização II</t>
  </si>
  <si>
    <t>Laboratório de Criação Musical I</t>
  </si>
  <si>
    <t>Didática I</t>
  </si>
  <si>
    <t>DEI</t>
  </si>
  <si>
    <t>2233-3</t>
  </si>
  <si>
    <t>2236-6</t>
  </si>
  <si>
    <t>2237-7</t>
  </si>
  <si>
    <t>2234-4</t>
  </si>
  <si>
    <t>5755-6</t>
  </si>
  <si>
    <t>2235-5</t>
  </si>
  <si>
    <t>5751-2</t>
  </si>
  <si>
    <t>Instrumento Auxiliar - Violão II</t>
  </si>
  <si>
    <t>Harmonia e Análise II</t>
  </si>
  <si>
    <t>Metodologia do Ensino da Música</t>
  </si>
  <si>
    <t>Prática de Conjunto II</t>
  </si>
  <si>
    <t>Musicalização III</t>
  </si>
  <si>
    <t>Laboratório de Criação Musical II</t>
  </si>
  <si>
    <t>Didática II</t>
  </si>
  <si>
    <t>2238-8</t>
  </si>
  <si>
    <t>2241-3</t>
  </si>
  <si>
    <t>5762-5</t>
  </si>
  <si>
    <t>2239-9</t>
  </si>
  <si>
    <t>5763-6</t>
  </si>
  <si>
    <t>2240-2</t>
  </si>
  <si>
    <t>5757-8</t>
  </si>
  <si>
    <t>Harmonia e Análise III</t>
  </si>
  <si>
    <t>Prática de Conjunto III</t>
  </si>
  <si>
    <t>Iniciação à Regência e Organologia</t>
  </si>
  <si>
    <t>Musicalização IV</t>
  </si>
  <si>
    <t>Estágio I</t>
  </si>
  <si>
    <t>2242-4</t>
  </si>
  <si>
    <t>2243-5</t>
  </si>
  <si>
    <t>5775-0</t>
  </si>
  <si>
    <t>5768-1</t>
  </si>
  <si>
    <t>5771-6</t>
  </si>
  <si>
    <t>Harmonia Aplicada</t>
  </si>
  <si>
    <t>Prática Coral I</t>
  </si>
  <si>
    <t>Regência Coral</t>
  </si>
  <si>
    <t>Estágio II</t>
  </si>
  <si>
    <t>Orientação de Monografia I</t>
  </si>
  <si>
    <t>2245-7</t>
  </si>
  <si>
    <t>2244-6</t>
  </si>
  <si>
    <t>5779-4</t>
  </si>
  <si>
    <t>2246-8</t>
  </si>
  <si>
    <t>2247-9</t>
  </si>
  <si>
    <t>Prática Coral II</t>
  </si>
  <si>
    <t>Regência Orquestral</t>
  </si>
  <si>
    <t>Estágio III</t>
  </si>
  <si>
    <t>Orientação de Monografia II</t>
  </si>
  <si>
    <t>Organização da Educação Brasileira</t>
  </si>
  <si>
    <t>2248-0</t>
  </si>
  <si>
    <t>2249-1</t>
  </si>
  <si>
    <t>5783-0</t>
  </si>
  <si>
    <t>2250-4</t>
  </si>
  <si>
    <t>5782-9</t>
  </si>
  <si>
    <t>Estágio IV</t>
  </si>
  <si>
    <t>Monografia</t>
  </si>
  <si>
    <t>Libras</t>
  </si>
  <si>
    <t>DELER</t>
  </si>
  <si>
    <t>5785-2</t>
  </si>
  <si>
    <t>5784-1</t>
  </si>
  <si>
    <t>2251-5</t>
  </si>
  <si>
    <t>-</t>
  </si>
  <si>
    <t>Optativa I</t>
  </si>
  <si>
    <t>Optativa IV</t>
  </si>
  <si>
    <t>Optativa III</t>
  </si>
  <si>
    <t>Depto.</t>
  </si>
  <si>
    <t>Código</t>
  </si>
  <si>
    <t>Per.</t>
  </si>
  <si>
    <t>2252-6</t>
  </si>
  <si>
    <t>Atividades Complementares</t>
  </si>
  <si>
    <t>MATRIZ CURRICULAR</t>
  </si>
  <si>
    <r>
      <rPr>
        <b/>
        <sz val="11"/>
        <color indexed="8"/>
        <rFont val="Arial"/>
        <family val="2"/>
      </rPr>
      <t>UNIVERSIDADE FEDERAL DO MARANHÃO</t>
    </r>
    <r>
      <rPr>
        <sz val="11"/>
        <color indexed="8"/>
        <rFont val="Arial"/>
        <family val="2"/>
      </rPr>
      <t xml:space="preserve">
DEPARTAMENTO DE ARTES
CURSO DE MÚSICA</t>
    </r>
  </si>
  <si>
    <t>INSTRUÇÕES DE PREENCHIMENTO</t>
  </si>
  <si>
    <t>1) Peça seu Histórico Escolar do Currículo 15 (Vigente) na Coordenação;</t>
  </si>
  <si>
    <r>
      <t xml:space="preserve">2) Na coluna "CURSADA", coloque um </t>
    </r>
    <r>
      <rPr>
        <b/>
        <sz val="11"/>
        <color indexed="8"/>
        <rFont val="Arial"/>
        <family val="2"/>
      </rPr>
      <t>X</t>
    </r>
    <r>
      <rPr>
        <sz val="11"/>
        <color indexed="8"/>
        <rFont val="Arial"/>
        <family val="2"/>
      </rPr>
      <t xml:space="preserve"> nas disciplinas que você cursou;</t>
    </r>
  </si>
  <si>
    <t>3) Veja na planilha "FLUXOGRAMA" sua situação no curso.</t>
  </si>
  <si>
    <t>Optativa II</t>
  </si>
  <si>
    <t>FLUXOGRAMA DE SITUAÇÃO NO CURSO</t>
  </si>
  <si>
    <t>NOME:</t>
  </si>
  <si>
    <t>DISCIPLINAS</t>
  </si>
  <si>
    <t>PER.</t>
  </si>
  <si>
    <t>MATRÍCULA:</t>
  </si>
  <si>
    <t>SEU NOME</t>
  </si>
  <si>
    <t>x</t>
  </si>
  <si>
    <r>
      <rPr>
        <b/>
        <sz val="18"/>
        <color indexed="8"/>
        <rFont val="Arial"/>
        <family val="2"/>
      </rPr>
      <t>UNIVERSIDADE FEDERAL DO MARANHÃO</t>
    </r>
    <r>
      <rPr>
        <sz val="18"/>
        <color indexed="8"/>
        <rFont val="Arial"/>
        <family val="2"/>
      </rPr>
      <t xml:space="preserve">
DEPARTAMENTO DE ARTES
CURSO DE MÚSICA</t>
    </r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</si>
</sst>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22"/>
      <color indexed="8"/>
      <name val="Arial"/>
      <family val="2"/>
    </font>
    <font>
      <sz val="16"/>
      <color indexed="8"/>
      <name val="Arial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22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F7F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7000396251678"/>
      </bottom>
    </border>
    <border>
      <left>
        <color indexed="63"/>
      </left>
      <right>
        <color indexed="63"/>
      </right>
      <top style="thin">
        <color theme="0" tint="-0.24997000396251678"/>
      </top>
      <bottom>
        <color indexed="63"/>
      </bottom>
    </border>
    <border>
      <left style="thin"/>
      <right style="thin">
        <color theme="0" tint="-0.24997000396251678"/>
      </right>
      <top style="thin">
        <color theme="0" tint="-0.24997000396251678"/>
      </top>
      <bottom style="thin"/>
    </border>
    <border>
      <left>
        <color indexed="63"/>
      </left>
      <right>
        <color indexed="63"/>
      </right>
      <top style="thin">
        <color theme="0" tint="-0.2499700039625167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theme="0" tint="-0.24997000396251678"/>
      </bottom>
    </border>
    <border>
      <left style="thin"/>
      <right style="thin"/>
      <top style="thin">
        <color theme="0" tint="-0.2499700039625167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/>
      <right style="thin">
        <color theme="0" tint="-0.24997000396251678"/>
      </right>
      <top style="thin"/>
      <bottom style="thin">
        <color theme="0" tint="-0.2499700039625167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Alignment="1">
      <alignment/>
    </xf>
    <xf numFmtId="0" fontId="45" fillId="0" borderId="0" xfId="0" applyFont="1" applyBorder="1" applyAlignment="1" applyProtection="1">
      <alignment/>
      <protection hidden="1"/>
    </xf>
    <xf numFmtId="0" fontId="45" fillId="0" borderId="10" xfId="0" applyFont="1" applyBorder="1" applyAlignment="1" applyProtection="1">
      <alignment horizontal="center"/>
      <protection hidden="1"/>
    </xf>
    <xf numFmtId="0" fontId="45" fillId="0" borderId="11" xfId="0" applyFont="1" applyBorder="1" applyAlignment="1" applyProtection="1">
      <alignment horizontal="center"/>
      <protection hidden="1"/>
    </xf>
    <xf numFmtId="0" fontId="45" fillId="0" borderId="11" xfId="0" applyFont="1" applyBorder="1" applyAlignment="1" applyProtection="1">
      <alignment/>
      <protection hidden="1"/>
    </xf>
    <xf numFmtId="0" fontId="45" fillId="0" borderId="11" xfId="0" applyFont="1" applyBorder="1" applyAlignment="1" applyProtection="1">
      <alignment horizontal="center" vertical="center"/>
      <protection hidden="1"/>
    </xf>
    <xf numFmtId="0" fontId="45" fillId="0" borderId="0" xfId="0" applyFont="1" applyBorder="1" applyAlignment="1" applyProtection="1">
      <alignment horizontal="center" vertical="center"/>
      <protection hidden="1"/>
    </xf>
    <xf numFmtId="0" fontId="45" fillId="0" borderId="12" xfId="0" applyFont="1" applyBorder="1" applyAlignment="1" applyProtection="1">
      <alignment horizontal="center" vertical="center"/>
      <protection hidden="1"/>
    </xf>
    <xf numFmtId="0" fontId="45" fillId="0" borderId="13" xfId="0" applyFont="1" applyBorder="1" applyAlignment="1" applyProtection="1">
      <alignment horizontal="center" vertical="center"/>
      <protection hidden="1"/>
    </xf>
    <xf numFmtId="0" fontId="45" fillId="0" borderId="14" xfId="0" applyFont="1" applyBorder="1" applyAlignment="1" applyProtection="1">
      <alignment horizontal="center" vertical="center"/>
      <protection hidden="1"/>
    </xf>
    <xf numFmtId="0" fontId="45" fillId="0" borderId="15" xfId="0" applyFont="1" applyFill="1" applyBorder="1" applyAlignment="1" applyProtection="1">
      <alignment horizontal="center" vertical="center"/>
      <protection hidden="1"/>
    </xf>
    <xf numFmtId="0" fontId="45" fillId="0" borderId="12" xfId="0" applyFont="1" applyBorder="1" applyAlignment="1" applyProtection="1">
      <alignment/>
      <protection hidden="1"/>
    </xf>
    <xf numFmtId="0" fontId="45" fillId="0" borderId="13" xfId="0" applyFont="1" applyBorder="1" applyAlignment="1" applyProtection="1">
      <alignment/>
      <protection hidden="1"/>
    </xf>
    <xf numFmtId="0" fontId="45" fillId="0" borderId="15" xfId="0" applyFont="1" applyFill="1" applyBorder="1" applyAlignment="1" applyProtection="1">
      <alignment/>
      <protection hidden="1"/>
    </xf>
    <xf numFmtId="0" fontId="45" fillId="33" borderId="16" xfId="0" applyFont="1" applyFill="1" applyBorder="1" applyAlignment="1" applyProtection="1">
      <alignment horizontal="center"/>
      <protection hidden="1"/>
    </xf>
    <xf numFmtId="0" fontId="46" fillId="33" borderId="16" xfId="0" applyFont="1" applyFill="1" applyBorder="1" applyAlignment="1" applyProtection="1">
      <alignment horizontal="center"/>
      <protection locked="0"/>
    </xf>
    <xf numFmtId="0" fontId="46" fillId="33" borderId="17" xfId="0" applyFont="1" applyFill="1" applyBorder="1" applyAlignment="1" applyProtection="1">
      <alignment horizontal="center"/>
      <protection locked="0"/>
    </xf>
    <xf numFmtId="0" fontId="46" fillId="33" borderId="18" xfId="0" applyFont="1" applyFill="1" applyBorder="1" applyAlignment="1" applyProtection="1">
      <alignment horizontal="center"/>
      <protection locked="0"/>
    </xf>
    <xf numFmtId="0" fontId="46" fillId="33" borderId="19" xfId="0" applyFont="1" applyFill="1" applyBorder="1" applyAlignment="1" applyProtection="1">
      <alignment horizontal="center"/>
      <protection locked="0"/>
    </xf>
    <xf numFmtId="0" fontId="46" fillId="33" borderId="20" xfId="0" applyFont="1" applyFill="1" applyBorder="1" applyAlignment="1" applyProtection="1">
      <alignment horizontal="center"/>
      <protection locked="0"/>
    </xf>
    <xf numFmtId="0" fontId="47" fillId="0" borderId="0" xfId="0" applyFont="1" applyAlignment="1" applyProtection="1">
      <alignment horizontal="right" vertical="center"/>
      <protection hidden="1"/>
    </xf>
    <xf numFmtId="0" fontId="45" fillId="0" borderId="0" xfId="0" applyFont="1" applyAlignment="1" applyProtection="1">
      <alignment horizontal="center"/>
      <protection hidden="1"/>
    </xf>
    <xf numFmtId="0" fontId="48" fillId="0" borderId="0" xfId="0" applyFont="1" applyAlignment="1" applyProtection="1">
      <alignment horizontal="center" vertical="center"/>
      <protection hidden="1"/>
    </xf>
    <xf numFmtId="0" fontId="45" fillId="0" borderId="0" xfId="0" applyFont="1" applyAlignment="1" applyProtection="1">
      <alignment/>
      <protection hidden="1"/>
    </xf>
    <xf numFmtId="0" fontId="49" fillId="0" borderId="0" xfId="0" applyFont="1" applyAlignment="1" applyProtection="1">
      <alignment/>
      <protection hidden="1"/>
    </xf>
    <xf numFmtId="0" fontId="49" fillId="0" borderId="21" xfId="0" applyFont="1" applyBorder="1" applyAlignment="1" applyProtection="1">
      <alignment/>
      <protection hidden="1"/>
    </xf>
    <xf numFmtId="0" fontId="45" fillId="0" borderId="0" xfId="0" applyFont="1" applyBorder="1" applyAlignment="1" applyProtection="1">
      <alignment horizontal="center" vertical="top" wrapText="1"/>
      <protection hidden="1"/>
    </xf>
    <xf numFmtId="0" fontId="45" fillId="0" borderId="0" xfId="0" applyFont="1" applyBorder="1" applyAlignment="1" applyProtection="1">
      <alignment horizontal="center" vertical="top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justify"/>
      <protection hidden="1"/>
    </xf>
    <xf numFmtId="0" fontId="45" fillId="0" borderId="0" xfId="0" applyFont="1" applyAlignment="1" applyProtection="1">
      <alignment horizontal="justify"/>
      <protection hidden="1"/>
    </xf>
    <xf numFmtId="0" fontId="50" fillId="0" borderId="0" xfId="0" applyFont="1" applyBorder="1" applyAlignment="1" applyProtection="1">
      <alignment horizontal="right" vertical="center" wrapText="1"/>
      <protection hidden="1"/>
    </xf>
    <xf numFmtId="49" fontId="51" fillId="0" borderId="0" xfId="0" applyNumberFormat="1" applyFont="1" applyBorder="1" applyAlignment="1" applyProtection="1">
      <alignment horizontal="left" vertical="top"/>
      <protection locked="0"/>
    </xf>
    <xf numFmtId="0" fontId="51" fillId="0" borderId="0" xfId="0" applyFont="1" applyBorder="1" applyAlignment="1" applyProtection="1">
      <alignment horizontal="left" vertical="top"/>
      <protection locked="0"/>
    </xf>
    <xf numFmtId="0" fontId="50" fillId="0" borderId="22" xfId="0" applyFont="1" applyBorder="1" applyAlignment="1" applyProtection="1">
      <alignment horizontal="center" vertical="center" wrapText="1"/>
      <protection hidden="1"/>
    </xf>
    <xf numFmtId="0" fontId="47" fillId="0" borderId="23" xfId="0" applyFont="1" applyBorder="1" applyAlignment="1" applyProtection="1">
      <alignment horizontal="center" vertical="center"/>
      <protection hidden="1"/>
    </xf>
    <xf numFmtId="0" fontId="47" fillId="0" borderId="24" xfId="0" applyFont="1" applyBorder="1" applyAlignment="1" applyProtection="1">
      <alignment horizontal="center" vertical="center"/>
      <protection hidden="1"/>
    </xf>
    <xf numFmtId="0" fontId="47" fillId="0" borderId="25" xfId="0" applyFont="1" applyBorder="1" applyAlignment="1" applyProtection="1">
      <alignment horizontal="center"/>
      <protection hidden="1"/>
    </xf>
    <xf numFmtId="0" fontId="47" fillId="0" borderId="21" xfId="0" applyFont="1" applyBorder="1" applyAlignment="1" applyProtection="1">
      <alignment horizontal="center"/>
      <protection hidden="1"/>
    </xf>
    <xf numFmtId="0" fontId="47" fillId="0" borderId="26" xfId="0" applyFont="1" applyBorder="1" applyAlignment="1" applyProtection="1">
      <alignment horizontal="center"/>
      <protection hidden="1"/>
    </xf>
    <xf numFmtId="0" fontId="51" fillId="0" borderId="25" xfId="0" applyFont="1" applyBorder="1" applyAlignment="1" applyProtection="1">
      <alignment horizontal="center" vertical="center" wrapText="1"/>
      <protection hidden="1"/>
    </xf>
    <xf numFmtId="0" fontId="51" fillId="0" borderId="27" xfId="0" applyFont="1" applyBorder="1" applyAlignment="1" applyProtection="1">
      <alignment horizontal="center" vertical="center" wrapText="1"/>
      <protection hidden="1"/>
    </xf>
    <xf numFmtId="0" fontId="49" fillId="0" borderId="0" xfId="0" applyFont="1" applyBorder="1" applyAlignment="1" applyProtection="1">
      <alignment horizontal="center" vertical="center" wrapText="1"/>
      <protection hidden="1"/>
    </xf>
    <xf numFmtId="0" fontId="52" fillId="0" borderId="0" xfId="0" applyFont="1" applyAlignment="1" applyProtection="1">
      <alignment horizontal="center" vertical="top" wrapText="1"/>
      <protection hidden="1"/>
    </xf>
    <xf numFmtId="0" fontId="52" fillId="0" borderId="0" xfId="0" applyFont="1" applyAlignment="1" applyProtection="1">
      <alignment horizontal="center" vertical="top"/>
      <protection hidden="1"/>
    </xf>
    <xf numFmtId="0" fontId="47" fillId="0" borderId="0" xfId="0" applyFont="1" applyAlignment="1" applyProtection="1">
      <alignment horizontal="center" vertical="center"/>
      <protection hidden="1"/>
    </xf>
    <xf numFmtId="0" fontId="53" fillId="0" borderId="0" xfId="0" applyFont="1" applyAlignment="1" applyProtection="1">
      <alignment horizontal="center" vertical="center"/>
      <protection hidden="1"/>
    </xf>
    <xf numFmtId="49" fontId="48" fillId="0" borderId="0" xfId="0" applyNumberFormat="1" applyFont="1" applyAlignment="1" applyProtection="1">
      <alignment horizontal="left" vertical="center"/>
      <protection hidden="1"/>
    </xf>
    <xf numFmtId="0" fontId="49" fillId="0" borderId="28" xfId="0" applyFont="1" applyBorder="1" applyAlignment="1" applyProtection="1">
      <alignment/>
      <protection hidden="1"/>
    </xf>
    <xf numFmtId="0" fontId="49" fillId="0" borderId="29" xfId="0" applyFont="1" applyBorder="1" applyAlignment="1" applyProtection="1">
      <alignment/>
      <protection hidden="1"/>
    </xf>
    <xf numFmtId="0" fontId="54" fillId="0" borderId="0" xfId="0" applyFont="1" applyAlignment="1" applyProtection="1">
      <alignment horizontal="center" vertical="center"/>
      <protection hidden="1"/>
    </xf>
    <xf numFmtId="0" fontId="55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dxfs count="5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fgColor indexed="64"/>
          <bgColor rgb="FFFF00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fgColor indexed="64"/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133350</xdr:colOff>
      <xdr:row>4</xdr:row>
      <xdr:rowOff>95250</xdr:rowOff>
    </xdr:from>
    <xdr:to>
      <xdr:col>1</xdr:col>
      <xdr:colOff>542925</xdr:colOff>
      <xdr:row>4</xdr:row>
      <xdr:rowOff>581025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857250"/>
          <a:ext cx="409575" cy="485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absolute">
    <xdr:from>
      <xdr:col>3</xdr:col>
      <xdr:colOff>2190750</xdr:colOff>
      <xdr:row>4</xdr:row>
      <xdr:rowOff>123825</xdr:rowOff>
    </xdr:from>
    <xdr:to>
      <xdr:col>4</xdr:col>
      <xdr:colOff>400050</xdr:colOff>
      <xdr:row>4</xdr:row>
      <xdr:rowOff>581025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885825"/>
          <a:ext cx="819150" cy="457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352425</xdr:colOff>
      <xdr:row>0</xdr:row>
      <xdr:rowOff>123825</xdr:rowOff>
    </xdr:from>
    <xdr:to>
      <xdr:col>9</xdr:col>
      <xdr:colOff>133350</xdr:colOff>
      <xdr:row>0</xdr:row>
      <xdr:rowOff>781050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23825"/>
          <a:ext cx="552450" cy="6572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absolute">
    <xdr:from>
      <xdr:col>15</xdr:col>
      <xdr:colOff>609600</xdr:colOff>
      <xdr:row>0</xdr:row>
      <xdr:rowOff>171450</xdr:rowOff>
    </xdr:from>
    <xdr:to>
      <xdr:col>17</xdr:col>
      <xdr:colOff>190500</xdr:colOff>
      <xdr:row>0</xdr:row>
      <xdr:rowOff>742950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15700" y="171450"/>
          <a:ext cx="990600" cy="571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1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4.00390625" style="0" customWidth="1"/>
    <col min="2" max="3" width="8.57421875" style="0" customWidth="1"/>
    <col min="4" max="4" width="39.140625" style="0" customWidth="1"/>
    <col min="5" max="5" width="8.140625" style="0" customWidth="1"/>
  </cols>
  <sheetData>
    <row r="1" spans="1:5" s="1" customFormat="1" ht="15">
      <c r="A1" s="29" t="s">
        <v>112</v>
      </c>
      <c r="B1" s="29"/>
      <c r="C1" s="29"/>
      <c r="D1" s="29"/>
      <c r="E1" s="29"/>
    </row>
    <row r="2" spans="1:5" s="1" customFormat="1" ht="15">
      <c r="A2" s="30" t="s">
        <v>113</v>
      </c>
      <c r="B2" s="30"/>
      <c r="C2" s="30"/>
      <c r="D2" s="30"/>
      <c r="E2" s="30"/>
    </row>
    <row r="3" spans="1:5" ht="15">
      <c r="A3" s="31" t="s">
        <v>114</v>
      </c>
      <c r="B3" s="31"/>
      <c r="C3" s="31"/>
      <c r="D3" s="31"/>
      <c r="E3" s="31"/>
    </row>
    <row r="4" spans="1:5" ht="15">
      <c r="A4" s="31" t="s">
        <v>115</v>
      </c>
      <c r="B4" s="31"/>
      <c r="C4" s="31"/>
      <c r="D4" s="31"/>
      <c r="E4" s="31"/>
    </row>
    <row r="5" spans="1:5" ht="53.25" customHeight="1">
      <c r="A5" s="27" t="s">
        <v>111</v>
      </c>
      <c r="B5" s="28"/>
      <c r="C5" s="28"/>
      <c r="D5" s="28"/>
      <c r="E5" s="28"/>
    </row>
    <row r="6" spans="1:5" s="1" customFormat="1" ht="15" customHeight="1">
      <c r="A6" s="32" t="s">
        <v>118</v>
      </c>
      <c r="B6" s="32"/>
      <c r="C6" s="33" t="s">
        <v>122</v>
      </c>
      <c r="D6" s="33"/>
      <c r="E6" s="33"/>
    </row>
    <row r="7" spans="1:5" s="1" customFormat="1" ht="15" customHeight="1">
      <c r="A7" s="32" t="s">
        <v>121</v>
      </c>
      <c r="B7" s="32"/>
      <c r="C7" s="34" t="s">
        <v>123</v>
      </c>
      <c r="D7" s="34"/>
      <c r="E7" s="34"/>
    </row>
    <row r="8" spans="1:5" s="1" customFormat="1" ht="15" customHeight="1">
      <c r="A8" s="35"/>
      <c r="B8" s="35"/>
      <c r="C8" s="35"/>
      <c r="D8" s="35"/>
      <c r="E8" s="35"/>
    </row>
    <row r="9" spans="1:5" ht="18">
      <c r="A9" s="38" t="s">
        <v>110</v>
      </c>
      <c r="B9" s="39"/>
      <c r="C9" s="39"/>
      <c r="D9" s="39"/>
      <c r="E9" s="40"/>
    </row>
    <row r="10" spans="1:5" ht="14.25">
      <c r="A10" s="3" t="s">
        <v>107</v>
      </c>
      <c r="B10" s="4" t="s">
        <v>105</v>
      </c>
      <c r="C10" s="4" t="s">
        <v>106</v>
      </c>
      <c r="D10" s="5" t="s">
        <v>0</v>
      </c>
      <c r="E10" s="15" t="s">
        <v>1</v>
      </c>
    </row>
    <row r="11" spans="1:5" ht="15">
      <c r="A11" s="37">
        <v>1</v>
      </c>
      <c r="B11" s="6" t="s">
        <v>9</v>
      </c>
      <c r="C11" s="6" t="s">
        <v>13</v>
      </c>
      <c r="D11" s="5" t="s">
        <v>2</v>
      </c>
      <c r="E11" s="16"/>
    </row>
    <row r="12" spans="1:5" ht="15">
      <c r="A12" s="36"/>
      <c r="B12" s="7" t="s">
        <v>9</v>
      </c>
      <c r="C12" s="7" t="s">
        <v>14</v>
      </c>
      <c r="D12" s="2" t="s">
        <v>3</v>
      </c>
      <c r="E12" s="17"/>
    </row>
    <row r="13" spans="1:5" ht="15">
      <c r="A13" s="36"/>
      <c r="B13" s="7" t="s">
        <v>9</v>
      </c>
      <c r="C13" s="7" t="s">
        <v>15</v>
      </c>
      <c r="D13" s="2" t="s">
        <v>4</v>
      </c>
      <c r="E13" s="17"/>
    </row>
    <row r="14" spans="1:5" ht="15">
      <c r="A14" s="36"/>
      <c r="B14" s="7" t="s">
        <v>10</v>
      </c>
      <c r="C14" s="7" t="s">
        <v>16</v>
      </c>
      <c r="D14" s="2" t="s">
        <v>5</v>
      </c>
      <c r="E14" s="17"/>
    </row>
    <row r="15" spans="1:5" ht="15">
      <c r="A15" s="36"/>
      <c r="B15" s="7" t="s">
        <v>9</v>
      </c>
      <c r="C15" s="7" t="s">
        <v>17</v>
      </c>
      <c r="D15" s="2" t="s">
        <v>6</v>
      </c>
      <c r="E15" s="17"/>
    </row>
    <row r="16" spans="1:5" ht="15">
      <c r="A16" s="36"/>
      <c r="B16" s="7" t="s">
        <v>11</v>
      </c>
      <c r="C16" s="7" t="s">
        <v>18</v>
      </c>
      <c r="D16" s="2" t="s">
        <v>7</v>
      </c>
      <c r="E16" s="17"/>
    </row>
    <row r="17" spans="1:5" ht="15">
      <c r="A17" s="36"/>
      <c r="B17" s="8" t="s">
        <v>12</v>
      </c>
      <c r="C17" s="8" t="s">
        <v>19</v>
      </c>
      <c r="D17" s="12" t="s">
        <v>8</v>
      </c>
      <c r="E17" s="18"/>
    </row>
    <row r="18" spans="1:5" ht="15">
      <c r="A18" s="36">
        <v>2</v>
      </c>
      <c r="B18" s="9" t="s">
        <v>9</v>
      </c>
      <c r="C18" s="9" t="s">
        <v>28</v>
      </c>
      <c r="D18" s="13" t="s">
        <v>20</v>
      </c>
      <c r="E18" s="17"/>
    </row>
    <row r="19" spans="1:5" ht="15">
      <c r="A19" s="36"/>
      <c r="B19" s="7" t="s">
        <v>9</v>
      </c>
      <c r="C19" s="7" t="s">
        <v>29</v>
      </c>
      <c r="D19" s="2" t="s">
        <v>21</v>
      </c>
      <c r="E19" s="17"/>
    </row>
    <row r="20" spans="1:5" ht="15">
      <c r="A20" s="36"/>
      <c r="B20" s="7" t="s">
        <v>9</v>
      </c>
      <c r="C20" s="7" t="s">
        <v>30</v>
      </c>
      <c r="D20" s="2" t="s">
        <v>22</v>
      </c>
      <c r="E20" s="17"/>
    </row>
    <row r="21" spans="1:5" ht="15">
      <c r="A21" s="36"/>
      <c r="B21" s="7" t="s">
        <v>9</v>
      </c>
      <c r="C21" s="7" t="s">
        <v>31</v>
      </c>
      <c r="D21" s="2" t="s">
        <v>23</v>
      </c>
      <c r="E21" s="17"/>
    </row>
    <row r="22" spans="1:5" ht="15">
      <c r="A22" s="36"/>
      <c r="B22" s="7" t="s">
        <v>9</v>
      </c>
      <c r="C22" s="7" t="s">
        <v>32</v>
      </c>
      <c r="D22" s="2" t="s">
        <v>24</v>
      </c>
      <c r="E22" s="17"/>
    </row>
    <row r="23" spans="1:5" ht="15">
      <c r="A23" s="36"/>
      <c r="B23" s="7" t="s">
        <v>27</v>
      </c>
      <c r="C23" s="7" t="s">
        <v>33</v>
      </c>
      <c r="D23" s="2" t="s">
        <v>25</v>
      </c>
      <c r="E23" s="17"/>
    </row>
    <row r="24" spans="1:5" ht="15">
      <c r="A24" s="36"/>
      <c r="B24" s="8" t="s">
        <v>12</v>
      </c>
      <c r="C24" s="8" t="s">
        <v>34</v>
      </c>
      <c r="D24" s="12" t="s">
        <v>26</v>
      </c>
      <c r="E24" s="17"/>
    </row>
    <row r="25" spans="1:5" ht="15">
      <c r="A25" s="36">
        <v>3</v>
      </c>
      <c r="B25" s="9" t="s">
        <v>9</v>
      </c>
      <c r="C25" s="9" t="s">
        <v>43</v>
      </c>
      <c r="D25" s="13" t="s">
        <v>35</v>
      </c>
      <c r="E25" s="19"/>
    </row>
    <row r="26" spans="1:5" ht="15">
      <c r="A26" s="36"/>
      <c r="B26" s="7" t="s">
        <v>9</v>
      </c>
      <c r="C26" s="7" t="s">
        <v>44</v>
      </c>
      <c r="D26" s="2" t="s">
        <v>36</v>
      </c>
      <c r="E26" s="17"/>
    </row>
    <row r="27" spans="1:5" ht="15">
      <c r="A27" s="36"/>
      <c r="B27" s="7" t="s">
        <v>9</v>
      </c>
      <c r="C27" s="7" t="s">
        <v>45</v>
      </c>
      <c r="D27" s="2" t="s">
        <v>37</v>
      </c>
      <c r="E27" s="17"/>
    </row>
    <row r="28" spans="1:5" ht="15">
      <c r="A28" s="36"/>
      <c r="B28" s="7" t="s">
        <v>9</v>
      </c>
      <c r="C28" s="7" t="s">
        <v>46</v>
      </c>
      <c r="D28" s="2" t="s">
        <v>38</v>
      </c>
      <c r="E28" s="17"/>
    </row>
    <row r="29" spans="1:5" ht="15">
      <c r="A29" s="36"/>
      <c r="B29" s="7" t="s">
        <v>9</v>
      </c>
      <c r="C29" s="7" t="s">
        <v>47</v>
      </c>
      <c r="D29" s="2" t="s">
        <v>39</v>
      </c>
      <c r="E29" s="17"/>
    </row>
    <row r="30" spans="1:5" ht="15">
      <c r="A30" s="36"/>
      <c r="B30" s="7" t="s">
        <v>9</v>
      </c>
      <c r="C30" s="7" t="s">
        <v>48</v>
      </c>
      <c r="D30" s="2" t="s">
        <v>40</v>
      </c>
      <c r="E30" s="17"/>
    </row>
    <row r="31" spans="1:5" ht="15">
      <c r="A31" s="36"/>
      <c r="B31" s="8" t="s">
        <v>42</v>
      </c>
      <c r="C31" s="8" t="s">
        <v>49</v>
      </c>
      <c r="D31" s="12" t="s">
        <v>41</v>
      </c>
      <c r="E31" s="17"/>
    </row>
    <row r="32" spans="1:5" ht="15">
      <c r="A32" s="36">
        <v>4</v>
      </c>
      <c r="B32" s="9" t="s">
        <v>9</v>
      </c>
      <c r="C32" s="9" t="s">
        <v>57</v>
      </c>
      <c r="D32" s="13" t="s">
        <v>50</v>
      </c>
      <c r="E32" s="19"/>
    </row>
    <row r="33" spans="1:5" ht="15">
      <c r="A33" s="36"/>
      <c r="B33" s="7" t="s">
        <v>9</v>
      </c>
      <c r="C33" s="7" t="s">
        <v>58</v>
      </c>
      <c r="D33" s="2" t="s">
        <v>51</v>
      </c>
      <c r="E33" s="17"/>
    </row>
    <row r="34" spans="1:5" ht="15">
      <c r="A34" s="36"/>
      <c r="B34" s="7" t="s">
        <v>9</v>
      </c>
      <c r="C34" s="7" t="s">
        <v>59</v>
      </c>
      <c r="D34" s="2" t="s">
        <v>52</v>
      </c>
      <c r="E34" s="17"/>
    </row>
    <row r="35" spans="1:5" ht="15">
      <c r="A35" s="36"/>
      <c r="B35" s="7" t="s">
        <v>9</v>
      </c>
      <c r="C35" s="7" t="s">
        <v>60</v>
      </c>
      <c r="D35" s="2" t="s">
        <v>53</v>
      </c>
      <c r="E35" s="17"/>
    </row>
    <row r="36" spans="1:5" ht="15">
      <c r="A36" s="36"/>
      <c r="B36" s="7" t="s">
        <v>9</v>
      </c>
      <c r="C36" s="7" t="s">
        <v>61</v>
      </c>
      <c r="D36" s="2" t="s">
        <v>54</v>
      </c>
      <c r="E36" s="17"/>
    </row>
    <row r="37" spans="1:5" ht="15">
      <c r="A37" s="36"/>
      <c r="B37" s="7" t="s">
        <v>9</v>
      </c>
      <c r="C37" s="7" t="s">
        <v>62</v>
      </c>
      <c r="D37" s="2" t="s">
        <v>55</v>
      </c>
      <c r="E37" s="17"/>
    </row>
    <row r="38" spans="1:5" ht="15">
      <c r="A38" s="36"/>
      <c r="B38" s="8" t="s">
        <v>42</v>
      </c>
      <c r="C38" s="8" t="s">
        <v>63</v>
      </c>
      <c r="D38" s="12" t="s">
        <v>56</v>
      </c>
      <c r="E38" s="17"/>
    </row>
    <row r="39" spans="1:5" ht="15">
      <c r="A39" s="36">
        <v>5</v>
      </c>
      <c r="B39" s="9" t="s">
        <v>9</v>
      </c>
      <c r="C39" s="9" t="s">
        <v>69</v>
      </c>
      <c r="D39" s="13" t="s">
        <v>64</v>
      </c>
      <c r="E39" s="19"/>
    </row>
    <row r="40" spans="1:5" ht="15">
      <c r="A40" s="36"/>
      <c r="B40" s="7" t="s">
        <v>9</v>
      </c>
      <c r="C40" s="7" t="s">
        <v>70</v>
      </c>
      <c r="D40" s="2" t="s">
        <v>65</v>
      </c>
      <c r="E40" s="17"/>
    </row>
    <row r="41" spans="1:5" ht="15">
      <c r="A41" s="36"/>
      <c r="B41" s="7" t="s">
        <v>9</v>
      </c>
      <c r="C41" s="7" t="s">
        <v>71</v>
      </c>
      <c r="D41" s="2" t="s">
        <v>66</v>
      </c>
      <c r="E41" s="17"/>
    </row>
    <row r="42" spans="1:5" ht="15">
      <c r="A42" s="36"/>
      <c r="B42" s="7" t="s">
        <v>9</v>
      </c>
      <c r="C42" s="7" t="s">
        <v>72</v>
      </c>
      <c r="D42" s="2" t="s">
        <v>67</v>
      </c>
      <c r="E42" s="17"/>
    </row>
    <row r="43" spans="1:5" ht="15">
      <c r="A43" s="36"/>
      <c r="B43" s="7" t="s">
        <v>9</v>
      </c>
      <c r="C43" s="7" t="s">
        <v>73</v>
      </c>
      <c r="D43" s="2" t="s">
        <v>68</v>
      </c>
      <c r="E43" s="17"/>
    </row>
    <row r="44" spans="1:5" s="1" customFormat="1" ht="15">
      <c r="A44" s="36"/>
      <c r="B44" s="8" t="s">
        <v>9</v>
      </c>
      <c r="C44" s="8" t="s">
        <v>101</v>
      </c>
      <c r="D44" s="12" t="s">
        <v>102</v>
      </c>
      <c r="E44" s="17"/>
    </row>
    <row r="45" spans="1:5" ht="15">
      <c r="A45" s="36">
        <v>6</v>
      </c>
      <c r="B45" s="9" t="s">
        <v>9</v>
      </c>
      <c r="C45" s="9" t="s">
        <v>79</v>
      </c>
      <c r="D45" s="13" t="s">
        <v>74</v>
      </c>
      <c r="E45" s="19"/>
    </row>
    <row r="46" spans="1:5" ht="15">
      <c r="A46" s="36"/>
      <c r="B46" s="7" t="s">
        <v>9</v>
      </c>
      <c r="C46" s="7" t="s">
        <v>80</v>
      </c>
      <c r="D46" s="2" t="s">
        <v>75</v>
      </c>
      <c r="E46" s="17"/>
    </row>
    <row r="47" spans="1:5" ht="15">
      <c r="A47" s="36"/>
      <c r="B47" s="7" t="s">
        <v>9</v>
      </c>
      <c r="C47" s="7" t="s">
        <v>81</v>
      </c>
      <c r="D47" s="2" t="s">
        <v>76</v>
      </c>
      <c r="E47" s="17"/>
    </row>
    <row r="48" spans="1:5" ht="15">
      <c r="A48" s="36"/>
      <c r="B48" s="7" t="s">
        <v>9</v>
      </c>
      <c r="C48" s="7" t="s">
        <v>82</v>
      </c>
      <c r="D48" s="2" t="s">
        <v>77</v>
      </c>
      <c r="E48" s="17"/>
    </row>
    <row r="49" spans="1:5" ht="15">
      <c r="A49" s="36"/>
      <c r="B49" s="7" t="s">
        <v>9</v>
      </c>
      <c r="C49" s="7" t="s">
        <v>83</v>
      </c>
      <c r="D49" s="2" t="s">
        <v>78</v>
      </c>
      <c r="E49" s="17"/>
    </row>
    <row r="50" spans="1:5" s="1" customFormat="1" ht="15">
      <c r="A50" s="36"/>
      <c r="B50" s="8" t="s">
        <v>9</v>
      </c>
      <c r="C50" s="8" t="s">
        <v>101</v>
      </c>
      <c r="D50" s="12" t="s">
        <v>116</v>
      </c>
      <c r="E50" s="18"/>
    </row>
    <row r="51" spans="1:5" ht="15">
      <c r="A51" s="36">
        <v>7</v>
      </c>
      <c r="B51" s="9" t="s">
        <v>9</v>
      </c>
      <c r="C51" s="9" t="s">
        <v>89</v>
      </c>
      <c r="D51" s="13" t="s">
        <v>84</v>
      </c>
      <c r="E51" s="17"/>
    </row>
    <row r="52" spans="1:5" ht="15">
      <c r="A52" s="36"/>
      <c r="B52" s="7" t="s">
        <v>9</v>
      </c>
      <c r="C52" s="7" t="s">
        <v>90</v>
      </c>
      <c r="D52" s="2" t="s">
        <v>85</v>
      </c>
      <c r="E52" s="17"/>
    </row>
    <row r="53" spans="1:5" ht="15">
      <c r="A53" s="36"/>
      <c r="B53" s="7" t="s">
        <v>9</v>
      </c>
      <c r="C53" s="7" t="s">
        <v>91</v>
      </c>
      <c r="D53" s="2" t="s">
        <v>86</v>
      </c>
      <c r="E53" s="17"/>
    </row>
    <row r="54" spans="1:5" ht="15">
      <c r="A54" s="36"/>
      <c r="B54" s="7" t="s">
        <v>9</v>
      </c>
      <c r="C54" s="7" t="s">
        <v>92</v>
      </c>
      <c r="D54" s="2" t="s">
        <v>87</v>
      </c>
      <c r="E54" s="17"/>
    </row>
    <row r="55" spans="1:5" ht="15">
      <c r="A55" s="36"/>
      <c r="B55" s="7" t="s">
        <v>12</v>
      </c>
      <c r="C55" s="7" t="s">
        <v>93</v>
      </c>
      <c r="D55" s="2" t="s">
        <v>88</v>
      </c>
      <c r="E55" s="17"/>
    </row>
    <row r="56" spans="1:5" s="1" customFormat="1" ht="15">
      <c r="A56" s="36"/>
      <c r="B56" s="8" t="s">
        <v>9</v>
      </c>
      <c r="C56" s="8" t="s">
        <v>101</v>
      </c>
      <c r="D56" s="12" t="s">
        <v>104</v>
      </c>
      <c r="E56" s="18"/>
    </row>
    <row r="57" spans="1:5" ht="15">
      <c r="A57" s="36">
        <v>8</v>
      </c>
      <c r="B57" s="9" t="s">
        <v>9</v>
      </c>
      <c r="C57" s="9" t="s">
        <v>98</v>
      </c>
      <c r="D57" s="13" t="s">
        <v>94</v>
      </c>
      <c r="E57" s="17"/>
    </row>
    <row r="58" spans="1:5" ht="15">
      <c r="A58" s="36"/>
      <c r="B58" s="7" t="s">
        <v>9</v>
      </c>
      <c r="C58" s="7" t="s">
        <v>99</v>
      </c>
      <c r="D58" s="2" t="s">
        <v>95</v>
      </c>
      <c r="E58" s="17"/>
    </row>
    <row r="59" spans="1:5" ht="15">
      <c r="A59" s="36"/>
      <c r="B59" s="7" t="s">
        <v>97</v>
      </c>
      <c r="C59" s="7" t="s">
        <v>100</v>
      </c>
      <c r="D59" s="2" t="s">
        <v>96</v>
      </c>
      <c r="E59" s="17"/>
    </row>
    <row r="60" spans="1:5" ht="15">
      <c r="A60" s="36"/>
      <c r="B60" s="8" t="s">
        <v>9</v>
      </c>
      <c r="C60" s="8" t="s">
        <v>101</v>
      </c>
      <c r="D60" s="12" t="s">
        <v>103</v>
      </c>
      <c r="E60" s="18"/>
    </row>
    <row r="61" spans="1:5" ht="15">
      <c r="A61" s="10" t="s">
        <v>101</v>
      </c>
      <c r="B61" s="11" t="s">
        <v>9</v>
      </c>
      <c r="C61" s="11" t="s">
        <v>108</v>
      </c>
      <c r="D61" s="14" t="s">
        <v>109</v>
      </c>
      <c r="E61" s="20"/>
    </row>
  </sheetData>
  <sheetProtection password="D89D" sheet="1"/>
  <mergeCells count="19">
    <mergeCell ref="A8:E8"/>
    <mergeCell ref="A39:A44"/>
    <mergeCell ref="A45:A50"/>
    <mergeCell ref="A57:A60"/>
    <mergeCell ref="A51:A56"/>
    <mergeCell ref="A11:A17"/>
    <mergeCell ref="A18:A24"/>
    <mergeCell ref="A25:A31"/>
    <mergeCell ref="A32:A38"/>
    <mergeCell ref="A9:E9"/>
    <mergeCell ref="A5:E5"/>
    <mergeCell ref="A1:E1"/>
    <mergeCell ref="A2:E2"/>
    <mergeCell ref="A3:E3"/>
    <mergeCell ref="A4:E4"/>
    <mergeCell ref="A7:B7"/>
    <mergeCell ref="A6:B6"/>
    <mergeCell ref="C6:E6"/>
    <mergeCell ref="C7:E7"/>
  </mergeCells>
  <printOptions horizontalCentered="1"/>
  <pageMargins left="0.31496062992125984" right="0.31496062992125984" top="0.3937007874015748" bottom="0.3937007874015748" header="0" footer="0"/>
  <pageSetup fitToHeight="1" fitToWidth="1" horizontalDpi="600" verticalDpi="600" orientation="portrait" paperSize="123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"/>
  <sheetViews>
    <sheetView showGridLines="0" zoomScale="57" zoomScaleNormal="57" zoomScalePageLayoutView="0" workbookViewId="0" topLeftCell="A1">
      <selection activeCell="A1" sqref="A1:Y1"/>
    </sheetView>
  </sheetViews>
  <sheetFormatPr defaultColWidth="9.140625" defaultRowHeight="15"/>
  <cols>
    <col min="1" max="1" width="8.57421875" style="1" customWidth="1"/>
    <col min="2" max="2" width="9.57421875" style="0" customWidth="1"/>
    <col min="3" max="4" width="11.57421875" style="0" customWidth="1"/>
    <col min="5" max="5" width="9.57421875" style="0" customWidth="1"/>
    <col min="6" max="7" width="11.57421875" style="0" customWidth="1"/>
    <col min="8" max="8" width="9.57421875" style="1" customWidth="1"/>
    <col min="9" max="10" width="11.57421875" style="1" customWidth="1"/>
    <col min="11" max="11" width="9.57421875" style="0" customWidth="1"/>
    <col min="12" max="13" width="11.57421875" style="0" customWidth="1"/>
    <col min="14" max="14" width="9.57421875" style="0" customWidth="1"/>
    <col min="15" max="16" width="11.57421875" style="0" customWidth="1"/>
    <col min="17" max="17" width="9.57421875" style="0" customWidth="1"/>
    <col min="18" max="19" width="11.57421875" style="0" customWidth="1"/>
    <col min="20" max="20" width="9.57421875" style="0" customWidth="1"/>
    <col min="21" max="22" width="11.57421875" style="0" customWidth="1"/>
    <col min="23" max="23" width="9.57421875" style="0" customWidth="1"/>
    <col min="24" max="25" width="11.57421875" style="0" customWidth="1"/>
  </cols>
  <sheetData>
    <row r="1" spans="1:25" ht="71.25" customHeight="1">
      <c r="A1" s="44" t="s">
        <v>124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</row>
    <row r="2" spans="1:25" ht="42.75" customHeight="1">
      <c r="A2" s="47" t="s">
        <v>117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</row>
    <row r="3" spans="1:25" s="1" customFormat="1" ht="33.75" customHeight="1">
      <c r="A3" s="21" t="s">
        <v>118</v>
      </c>
      <c r="B3" s="48" t="str">
        <f>'MATRIZ CURRICULAR'!C6</f>
        <v>SEU NOME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6" t="s">
        <v>121</v>
      </c>
      <c r="Q3" s="46"/>
      <c r="R3" s="48" t="str">
        <f>'MATRIZ CURRICULAR'!C7</f>
        <v>x</v>
      </c>
      <c r="S3" s="48"/>
      <c r="T3" s="48"/>
      <c r="U3" s="48"/>
      <c r="V3" s="48"/>
      <c r="W3" s="22"/>
      <c r="X3" s="22"/>
      <c r="Y3" s="22"/>
    </row>
    <row r="4" spans="1:25" s="52" customFormat="1" ht="33.75" customHeight="1">
      <c r="A4" s="51" t="s">
        <v>120</v>
      </c>
      <c r="B4" s="47" t="s">
        <v>119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</row>
    <row r="5" spans="1:25" ht="49.5" customHeight="1">
      <c r="A5" s="23">
        <v>1</v>
      </c>
      <c r="B5" s="25"/>
      <c r="C5" s="41" t="str">
        <f>IF(ISBLANK('MATRIZ CURRICULAR'!E11),"Falta Piano I","Piano I")</f>
        <v>Falta Piano I</v>
      </c>
      <c r="D5" s="42"/>
      <c r="E5" s="25"/>
      <c r="F5" s="41" t="str">
        <f>IF(ISBLANK('MATRIZ CURRICULAR'!E12),"Falta Percepção Musical I","Percepção Musical I")</f>
        <v>Falta Percepção Musical I</v>
      </c>
      <c r="G5" s="42"/>
      <c r="H5" s="25"/>
      <c r="K5" s="25"/>
      <c r="L5" s="41" t="str">
        <f>IF(ISBLANK('MATRIZ CURRICULAR'!E13),"Falta História da Música I","História da Música I")</f>
        <v>Falta História da Música I</v>
      </c>
      <c r="M5" s="42"/>
      <c r="N5" s="25"/>
      <c r="O5" s="41" t="str">
        <f>IF(ISBLANK('MATRIZ CURRICULAR'!E15),"Falta Fundamentos da Arte na Educação","Fundamentos da Arte na Educação")</f>
        <v>Falta Fundamentos da Arte na Educação</v>
      </c>
      <c r="P5" s="42"/>
      <c r="Q5" s="25"/>
      <c r="R5" s="41" t="str">
        <f>IF(ISBLANK('MATRIZ CURRICULAR'!E14),"Falta Antropologia Cultural","Antropologia Cultural")</f>
        <v>Falta Antropologia Cultural</v>
      </c>
      <c r="S5" s="42"/>
      <c r="T5" s="25"/>
      <c r="U5" s="41" t="str">
        <f>IF(ISBLANK('MATRIZ CURRICULAR'!E16),"Falta Filosofia","Filosofia")</f>
        <v>Falta Filosofia</v>
      </c>
      <c r="V5" s="42"/>
      <c r="W5" s="25"/>
      <c r="X5" s="41" t="str">
        <f>IF(ISBLANK('MATRIZ CURRICULAR'!E17),"Falta Psicologia da Educação I","Psicologia da Educação I")</f>
        <v>Falta Psicologia da Educação I</v>
      </c>
      <c r="Y5" s="42"/>
    </row>
    <row r="6" spans="1:25" ht="15" customHeight="1">
      <c r="A6" s="24"/>
      <c r="B6" s="25"/>
      <c r="C6" s="25"/>
      <c r="D6" s="49"/>
      <c r="E6" s="25"/>
      <c r="F6" s="26"/>
      <c r="G6" s="49"/>
      <c r="H6" s="25"/>
      <c r="I6" s="25"/>
      <c r="J6" s="25"/>
      <c r="K6" s="25"/>
      <c r="L6" s="25"/>
      <c r="M6" s="49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49"/>
    </row>
    <row r="7" spans="1:25" s="1" customFormat="1" ht="49.5" customHeight="1">
      <c r="A7" s="23">
        <v>2</v>
      </c>
      <c r="B7" s="25"/>
      <c r="C7" s="41" t="str">
        <f>IF(ISBLANK('MATRIZ CURRICULAR'!E18),"Falta Piano II","Piano II")</f>
        <v>Falta Piano II</v>
      </c>
      <c r="D7" s="42"/>
      <c r="E7" s="25"/>
      <c r="F7" s="41" t="str">
        <f>IF(ISBLANK('MATRIZ CURRICULAR'!E19),"Falta Percepção Musical II","Percepção Musical II")</f>
        <v>Falta Percepção Musical II</v>
      </c>
      <c r="G7" s="42"/>
      <c r="H7" s="25"/>
      <c r="K7" s="25"/>
      <c r="L7" s="41" t="str">
        <f>IF(ISBLANK('MATRIZ CURRICULAR'!E20),"Falta História da Música II","História da Música II")</f>
        <v>Falta História da Música II</v>
      </c>
      <c r="M7" s="42"/>
      <c r="N7" s="25"/>
      <c r="O7" s="41" t="str">
        <f>IF(ISBLANK('MATRIZ CURRICULAR'!E21),"Falta Técnica de Expressão Vocal","Técnica de Expressão Vocal")</f>
        <v>Falta Técnica de Expressão Vocal</v>
      </c>
      <c r="P7" s="42"/>
      <c r="Q7" s="25"/>
      <c r="R7" s="41" t="str">
        <f>IF(ISBLANK('MATRIZ CURRICULAR'!E22),"Falta Musicalização I","Musicalização I")</f>
        <v>Falta Musicalização I</v>
      </c>
      <c r="S7" s="42"/>
      <c r="T7" s="25"/>
      <c r="U7" s="41" t="str">
        <f>IF(ISBLANK('MATRIZ CURRICULAR'!E23),"Falta Metodologia do Trabalho Científico","Metodologia do Trabalho Científico")</f>
        <v>Falta Metodologia do Trabalho Científico</v>
      </c>
      <c r="V7" s="42"/>
      <c r="W7" s="25"/>
      <c r="X7" s="41" t="str">
        <f>IF(ISBLANK('MATRIZ CURRICULAR'!E24),"Falta Psicologia da Educação II","Psicologia da Educação II")</f>
        <v>Falta Psicologia da Educação II</v>
      </c>
      <c r="Y7" s="42"/>
    </row>
    <row r="8" spans="1:25" s="1" customFormat="1" ht="15" customHeight="1">
      <c r="A8" s="24"/>
      <c r="B8" s="25"/>
      <c r="C8" s="25"/>
      <c r="D8" s="25"/>
      <c r="E8" s="25"/>
      <c r="F8" s="50"/>
      <c r="G8" s="25"/>
      <c r="H8" s="25"/>
      <c r="K8" s="25"/>
      <c r="L8" s="25"/>
      <c r="M8" s="49"/>
      <c r="N8" s="25"/>
      <c r="O8" s="25"/>
      <c r="P8" s="25"/>
      <c r="Q8" s="25"/>
      <c r="R8" s="25"/>
      <c r="S8" s="49"/>
      <c r="T8" s="25"/>
      <c r="U8" s="25"/>
      <c r="V8" s="25"/>
      <c r="W8" s="25"/>
      <c r="X8" s="25"/>
      <c r="Y8" s="25"/>
    </row>
    <row r="9" spans="1:25" s="1" customFormat="1" ht="49.5" customHeight="1">
      <c r="A9" s="23">
        <v>3</v>
      </c>
      <c r="B9" s="25"/>
      <c r="C9" s="41" t="str">
        <f>IF(ISBLANK('MATRIZ CURRICULAR'!E25),"Falta Violão I","Violão I")</f>
        <v>Falta Violão I</v>
      </c>
      <c r="D9" s="42"/>
      <c r="E9" s="25"/>
      <c r="F9" s="41" t="str">
        <f>IF(ISBLANK('MATRIZ CURRICULAR'!E26),"Falta Harmonia e Análise I","Harmonia e Análise I")</f>
        <v>Falta Harmonia e Análise I</v>
      </c>
      <c r="G9" s="42"/>
      <c r="H9" s="25"/>
      <c r="K9" s="25"/>
      <c r="L9" s="41" t="str">
        <f>IF(ISBLANK('MATRIZ CURRICULAR'!E27),"Falta História da Música Brasileira","História da Música Brasileira")</f>
        <v>Falta História da Música Brasileira</v>
      </c>
      <c r="M9" s="42"/>
      <c r="N9" s="25"/>
      <c r="O9" s="41" t="str">
        <f>IF(ISBLANK('MATRIZ CURRICULAR'!E28),"Falta Prática de Conjunto I","Prática de Conjunto I")</f>
        <v>Falta Prática de Conjunto I</v>
      </c>
      <c r="P9" s="42"/>
      <c r="Q9" s="25"/>
      <c r="R9" s="41" t="str">
        <f>IF(ISBLANK('MATRIZ CURRICULAR'!E29),"Falta Musicalização II","Musicalização II")</f>
        <v>Falta Musicalização II</v>
      </c>
      <c r="S9" s="42"/>
      <c r="T9" s="25"/>
      <c r="U9" s="41" t="str">
        <f>IF(ISBLANK('MATRIZ CURRICULAR'!E30),"Falta Laboratório de Criação Musical I","Laboratório de Criação Musical I")</f>
        <v>Falta Laboratório de Criação Musical I</v>
      </c>
      <c r="V9" s="42"/>
      <c r="W9" s="25"/>
      <c r="X9" s="41" t="str">
        <f>IF(ISBLANK('MATRIZ CURRICULAR'!E31),"Falta Didática I","Didática I")</f>
        <v>Falta Didática I</v>
      </c>
      <c r="Y9" s="42"/>
    </row>
    <row r="10" spans="1:25" s="1" customFormat="1" ht="15" customHeight="1">
      <c r="A10" s="24"/>
      <c r="B10" s="25"/>
      <c r="C10" s="26"/>
      <c r="D10" s="49"/>
      <c r="E10" s="25"/>
      <c r="F10" s="26"/>
      <c r="G10" s="49"/>
      <c r="H10" s="25"/>
      <c r="I10" s="25"/>
      <c r="J10" s="25"/>
      <c r="K10" s="25"/>
      <c r="L10" s="25"/>
      <c r="M10" s="25"/>
      <c r="N10" s="25"/>
      <c r="O10" s="25"/>
      <c r="P10" s="26"/>
      <c r="Q10" s="25"/>
      <c r="R10" s="25"/>
      <c r="S10" s="49"/>
      <c r="T10" s="25"/>
      <c r="U10" s="25"/>
      <c r="V10" s="49"/>
      <c r="W10" s="25"/>
      <c r="X10" s="25"/>
      <c r="Y10" s="49"/>
    </row>
    <row r="11" spans="1:25" s="1" customFormat="1" ht="49.5" customHeight="1">
      <c r="A11" s="23">
        <v>4</v>
      </c>
      <c r="B11" s="25"/>
      <c r="C11" s="41" t="str">
        <f>IF(ISBLANK('MATRIZ CURRICULAR'!E32),"Falta Violão II","Violão II")</f>
        <v>Falta Violão II</v>
      </c>
      <c r="D11" s="42"/>
      <c r="E11" s="25"/>
      <c r="F11" s="41" t="str">
        <f>IF(ISBLANK('MATRIZ CURRICULAR'!E33),"Falta Harmonia e Análise II","Harmonia e Análise II")</f>
        <v>Falta Harmonia e Análise II</v>
      </c>
      <c r="G11" s="42"/>
      <c r="H11" s="25"/>
      <c r="K11" s="25"/>
      <c r="L11" s="41" t="str">
        <f>IF(ISBLANK('MATRIZ CURRICULAR'!E34),"Falta Metodologia do Ensino da Música","Metodologia do Ensino da Música")</f>
        <v>Falta Metodologia do Ensino da Música</v>
      </c>
      <c r="M11" s="42"/>
      <c r="N11" s="25"/>
      <c r="O11" s="41" t="str">
        <f>IF(ISBLANK('MATRIZ CURRICULAR'!E35),"Falta Prática de Conjunto II","Prática de Conjunto II")</f>
        <v>Falta Prática de Conjunto II</v>
      </c>
      <c r="P11" s="42"/>
      <c r="Q11" s="25"/>
      <c r="R11" s="41" t="str">
        <f>IF(ISBLANK('MATRIZ CURRICULAR'!E36),"Falta Musicalização III","Musicalização III")</f>
        <v>Falta Musicalização III</v>
      </c>
      <c r="S11" s="42"/>
      <c r="T11" s="25"/>
      <c r="U11" s="41" t="str">
        <f>IF(ISBLANK('MATRIZ CURRICULAR'!E37),"Falta Laboratório de Criação Musical II","Laboratório de Criação Musical II")</f>
        <v>Falta Laboratório de Criação Musical II</v>
      </c>
      <c r="V11" s="42"/>
      <c r="W11" s="25"/>
      <c r="X11" s="41" t="str">
        <f>IF(ISBLANK('MATRIZ CURRICULAR'!E38),"Falta Didática II","Didática II")</f>
        <v>Falta Didática II</v>
      </c>
      <c r="Y11" s="42"/>
    </row>
    <row r="12" spans="1:25" s="1" customFormat="1" ht="15" customHeight="1">
      <c r="A12" s="24"/>
      <c r="B12" s="25"/>
      <c r="C12" s="25"/>
      <c r="D12" s="25"/>
      <c r="E12" s="25"/>
      <c r="F12" s="25"/>
      <c r="G12" s="49"/>
      <c r="H12" s="25"/>
      <c r="I12" s="25"/>
      <c r="J12" s="25"/>
      <c r="K12" s="25"/>
      <c r="L12" s="25"/>
      <c r="M12" s="25"/>
      <c r="N12" s="25"/>
      <c r="O12" s="25"/>
      <c r="P12" s="26"/>
      <c r="Q12" s="25"/>
      <c r="R12" s="25"/>
      <c r="S12" s="49"/>
      <c r="T12" s="25"/>
      <c r="U12" s="25"/>
      <c r="V12" s="25"/>
      <c r="W12" s="25"/>
      <c r="X12" s="25"/>
      <c r="Y12" s="25"/>
    </row>
    <row r="13" spans="1:25" s="1" customFormat="1" ht="49.5" customHeight="1">
      <c r="A13" s="23">
        <v>5</v>
      </c>
      <c r="B13" s="25"/>
      <c r="C13" s="41" t="str">
        <f>IF(ISBLANK('MATRIZ CURRICULAR'!E41),"Falta Iniciação à Regência e Organologia","Iniciação à Regência e Organologia")</f>
        <v>Falta Iniciação à Regência e Organologia</v>
      </c>
      <c r="D13" s="42"/>
      <c r="E13" s="25"/>
      <c r="F13" s="41" t="str">
        <f>IF(ISBLANK('MATRIZ CURRICULAR'!E39),"Falta Harmonia e Análise III","Harmonia e Análise III")</f>
        <v>Falta Harmonia e Análise III</v>
      </c>
      <c r="G13" s="42"/>
      <c r="H13" s="25"/>
      <c r="K13" s="25"/>
      <c r="L13" s="41" t="str">
        <f>IF(ISBLANK('MATRIZ CURRICULAR'!E43),"Falta Estágio Supervisionado I","Estágio Supervisionado I")</f>
        <v>Falta Estágio Supervisionado I</v>
      </c>
      <c r="M13" s="42"/>
      <c r="N13" s="25"/>
      <c r="O13" s="41" t="str">
        <f>IF(ISBLANK('MATRIZ CURRICULAR'!E40),"Falta Prática de Conjunto III","Prática de Conjunto III")</f>
        <v>Falta Prática de Conjunto III</v>
      </c>
      <c r="P13" s="42"/>
      <c r="Q13" s="25"/>
      <c r="R13" s="41" t="str">
        <f>IF(ISBLANK('MATRIZ CURRICULAR'!E42),"Falta Musicalização IV","Musicalização IV")</f>
        <v>Falta Musicalização IV</v>
      </c>
      <c r="S13" s="42"/>
      <c r="T13" s="25"/>
      <c r="U13" s="41">
        <f>IF(ISBLANK('MATRIZ CURRICULAR'!E44),"","Optativa I")</f>
      </c>
      <c r="V13" s="42"/>
      <c r="W13" s="25"/>
      <c r="X13" s="43"/>
      <c r="Y13" s="43"/>
    </row>
    <row r="14" spans="1:25" s="1" customFormat="1" ht="15" customHeight="1">
      <c r="A14" s="24"/>
      <c r="B14" s="25"/>
      <c r="C14" s="25"/>
      <c r="D14" s="49"/>
      <c r="E14" s="25"/>
      <c r="F14" s="50"/>
      <c r="G14" s="26"/>
      <c r="H14" s="25"/>
      <c r="K14" s="25"/>
      <c r="L14" s="26"/>
      <c r="M14" s="26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</row>
    <row r="15" spans="1:25" s="1" customFormat="1" ht="49.5" customHeight="1">
      <c r="A15" s="23">
        <v>6</v>
      </c>
      <c r="B15" s="25"/>
      <c r="C15" s="41" t="str">
        <f>IF(ISBLANK('MATRIZ CURRICULAR'!E47),"Falta Regência Coral","Regência Coral")</f>
        <v>Falta Regência Coral</v>
      </c>
      <c r="D15" s="42"/>
      <c r="E15" s="25"/>
      <c r="F15" s="41" t="str">
        <f>IF(ISBLANK('MATRIZ CURRICULAR'!E45),"Falta Harmonia Aplicada","Harmonia Aplicada")</f>
        <v>Falta Harmonia Aplicada</v>
      </c>
      <c r="G15" s="42"/>
      <c r="H15" s="25"/>
      <c r="I15" s="41" t="str">
        <f>IF(ISBLANK('MATRIZ CURRICULAR'!E49),"Falta Orientação de Monografia I","Orientação de Monografia I")</f>
        <v>Falta Orientação de Monografia I</v>
      </c>
      <c r="J15" s="42"/>
      <c r="K15" s="25"/>
      <c r="L15" s="41" t="str">
        <f>IF(ISBLANK('MATRIZ CURRICULAR'!E48),"Falta Estágio Supervisionado II","Estágio Supervisionado II")</f>
        <v>Falta Estágio Supervisionado II</v>
      </c>
      <c r="M15" s="42"/>
      <c r="N15" s="25"/>
      <c r="O15" s="41" t="str">
        <f>IF(ISBLANK('MATRIZ CURRICULAR'!E46),"Falta Prática Coral I","Prática Coral I")</f>
        <v>Falta Prática Coral I</v>
      </c>
      <c r="P15" s="42"/>
      <c r="Q15" s="25"/>
      <c r="R15" s="43"/>
      <c r="S15" s="43"/>
      <c r="T15" s="25"/>
      <c r="U15" s="41">
        <f>IF(ISBLANK('MATRIZ CURRICULAR'!E50),"","Optativa II")</f>
      </c>
      <c r="V15" s="42"/>
      <c r="W15" s="25"/>
      <c r="X15" s="43"/>
      <c r="Y15" s="43"/>
    </row>
    <row r="16" spans="1:25" s="1" customFormat="1" ht="15" customHeight="1">
      <c r="A16" s="24"/>
      <c r="B16" s="25"/>
      <c r="C16" s="25"/>
      <c r="D16" s="49"/>
      <c r="E16" s="25"/>
      <c r="H16" s="25"/>
      <c r="I16" s="25"/>
      <c r="J16" s="26"/>
      <c r="K16" s="25"/>
      <c r="L16" s="25"/>
      <c r="M16" s="26"/>
      <c r="N16" s="25"/>
      <c r="O16" s="26"/>
      <c r="P16" s="26"/>
      <c r="Q16" s="25"/>
      <c r="R16" s="25"/>
      <c r="S16" s="25"/>
      <c r="T16" s="25"/>
      <c r="U16" s="25"/>
      <c r="V16" s="25"/>
      <c r="W16" s="25"/>
      <c r="X16" s="25"/>
      <c r="Y16" s="25"/>
    </row>
    <row r="17" spans="1:25" s="1" customFormat="1" ht="49.5" customHeight="1">
      <c r="A17" s="23">
        <v>7</v>
      </c>
      <c r="B17" s="25"/>
      <c r="C17" s="41" t="str">
        <f>IF(ISBLANK('MATRIZ CURRICULAR'!E52),"Falta Regência Orquestral","Regência Orquestral")</f>
        <v>Falta Regência Orquestral</v>
      </c>
      <c r="D17" s="42"/>
      <c r="E17" s="25"/>
      <c r="H17" s="25"/>
      <c r="I17" s="41" t="str">
        <f>IF(ISBLANK('MATRIZ CURRICULAR'!E54),"Falta Orientação de Monografia II","Orientação de Monografia II")</f>
        <v>Falta Orientação de Monografia II</v>
      </c>
      <c r="J17" s="42"/>
      <c r="K17" s="25"/>
      <c r="L17" s="41" t="str">
        <f>IF(ISBLANK('MATRIZ CURRICULAR'!E53),"Falta Estágio Supervisionado III","Estágio Supervisionado III")</f>
        <v>Falta Estágio Supervisionado III</v>
      </c>
      <c r="M17" s="42"/>
      <c r="N17" s="25"/>
      <c r="O17" s="41" t="str">
        <f>IF(ISBLANK('MATRIZ CURRICULAR'!E51),"Falta Prática Coral II","Prática Coral II")</f>
        <v>Falta Prática Coral II</v>
      </c>
      <c r="P17" s="42"/>
      <c r="Q17" s="25"/>
      <c r="R17" s="43"/>
      <c r="S17" s="43"/>
      <c r="T17" s="25"/>
      <c r="U17" s="41">
        <f>IF(ISBLANK('MATRIZ CURRICULAR'!E56),"","Optativa III")</f>
      </c>
      <c r="V17" s="42"/>
      <c r="W17" s="25"/>
      <c r="X17" s="41" t="str">
        <f>IF(ISBLANK('MATRIZ CURRICULAR'!E55),"Falta Organização da Educação Brasileira","Organização da Educação Brasileira")</f>
        <v>Falta Organização da Educação Brasileira</v>
      </c>
      <c r="Y17" s="42"/>
    </row>
    <row r="18" spans="1:25" s="1" customFormat="1" ht="15" customHeight="1">
      <c r="A18" s="24"/>
      <c r="B18" s="25"/>
      <c r="C18" s="25"/>
      <c r="D18" s="25"/>
      <c r="E18" s="25"/>
      <c r="F18" s="25"/>
      <c r="G18" s="25"/>
      <c r="H18" s="25"/>
      <c r="I18" s="25"/>
      <c r="J18" s="26"/>
      <c r="K18" s="25"/>
      <c r="L18" s="25"/>
      <c r="M18" s="26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s="1" customFormat="1" ht="49.5" customHeight="1">
      <c r="A19" s="23">
        <v>8</v>
      </c>
      <c r="B19" s="25"/>
      <c r="C19" s="41" t="str">
        <f>IF(ISBLANK('MATRIZ CURRICULAR'!E61),"Falta aproveitar as Atividades Complementares","Atividades Complementares")</f>
        <v>Falta aproveitar as Atividades Complementares</v>
      </c>
      <c r="D19" s="42"/>
      <c r="E19" s="25"/>
      <c r="H19" s="25"/>
      <c r="I19" s="41" t="str">
        <f>IF(ISBLANK('MATRIZ CURRICULAR'!E58),"Falta defender a Monografia/TCC","Monografia/TCC")</f>
        <v>Falta defender a Monografia/TCC</v>
      </c>
      <c r="J19" s="42"/>
      <c r="K19" s="25"/>
      <c r="L19" s="41" t="str">
        <f>IF(ISBLANK('MATRIZ CURRICULAR'!E57),"Falta Estágio Supervisionado IV","Estágio Supervisionado IV")</f>
        <v>Falta Estágio Supervisionado IV</v>
      </c>
      <c r="M19" s="42"/>
      <c r="N19" s="25"/>
      <c r="O19" s="43"/>
      <c r="P19" s="43"/>
      <c r="Q19" s="25"/>
      <c r="R19" s="43"/>
      <c r="S19" s="43"/>
      <c r="T19" s="25"/>
      <c r="U19" s="41">
        <f>IF(ISBLANK('MATRIZ CURRICULAR'!E60),"","Optativa IV")</f>
      </c>
      <c r="V19" s="42"/>
      <c r="W19" s="25"/>
      <c r="X19" s="41">
        <f>IF(ISBLANK('MATRIZ CURRICULAR'!E59),"","Libras")</f>
      </c>
      <c r="Y19" s="42"/>
    </row>
    <row r="20" s="1" customFormat="1" ht="15" customHeight="1"/>
  </sheetData>
  <sheetProtection password="D89D" sheet="1"/>
  <mergeCells count="63">
    <mergeCell ref="A1:Y1"/>
    <mergeCell ref="B4:Y4"/>
    <mergeCell ref="A2:Y2"/>
    <mergeCell ref="B3:O3"/>
    <mergeCell ref="P3:Q3"/>
    <mergeCell ref="R3:V3"/>
    <mergeCell ref="U7:V7"/>
    <mergeCell ref="X7:Y7"/>
    <mergeCell ref="C5:D5"/>
    <mergeCell ref="F5:G5"/>
    <mergeCell ref="L5:M5"/>
    <mergeCell ref="O5:P5"/>
    <mergeCell ref="R5:S5"/>
    <mergeCell ref="U5:V5"/>
    <mergeCell ref="L9:M9"/>
    <mergeCell ref="O9:P9"/>
    <mergeCell ref="R9:S9"/>
    <mergeCell ref="U9:V9"/>
    <mergeCell ref="X5:Y5"/>
    <mergeCell ref="C7:D7"/>
    <mergeCell ref="F7:G7"/>
    <mergeCell ref="L7:M7"/>
    <mergeCell ref="O7:P7"/>
    <mergeCell ref="R7:S7"/>
    <mergeCell ref="X9:Y9"/>
    <mergeCell ref="C11:D11"/>
    <mergeCell ref="F11:G11"/>
    <mergeCell ref="L11:M11"/>
    <mergeCell ref="O11:P11"/>
    <mergeCell ref="R11:S11"/>
    <mergeCell ref="U11:V11"/>
    <mergeCell ref="X11:Y11"/>
    <mergeCell ref="C9:D9"/>
    <mergeCell ref="F9:G9"/>
    <mergeCell ref="U15:V15"/>
    <mergeCell ref="X15:Y15"/>
    <mergeCell ref="C13:D13"/>
    <mergeCell ref="F13:G13"/>
    <mergeCell ref="L13:M13"/>
    <mergeCell ref="O13:P13"/>
    <mergeCell ref="R13:S13"/>
    <mergeCell ref="U13:V13"/>
    <mergeCell ref="F15:G15"/>
    <mergeCell ref="L17:M17"/>
    <mergeCell ref="O17:P17"/>
    <mergeCell ref="R17:S17"/>
    <mergeCell ref="U17:V17"/>
    <mergeCell ref="X13:Y13"/>
    <mergeCell ref="C15:D15"/>
    <mergeCell ref="I15:J15"/>
    <mergeCell ref="L15:M15"/>
    <mergeCell ref="O15:P15"/>
    <mergeCell ref="R15:S15"/>
    <mergeCell ref="X17:Y17"/>
    <mergeCell ref="C19:D19"/>
    <mergeCell ref="I19:J19"/>
    <mergeCell ref="L19:M19"/>
    <mergeCell ref="O19:P19"/>
    <mergeCell ref="R19:S19"/>
    <mergeCell ref="U19:V19"/>
    <mergeCell ref="X19:Y19"/>
    <mergeCell ref="C17:D17"/>
    <mergeCell ref="I17:J17"/>
  </mergeCells>
  <conditionalFormatting sqref="C5 F5 L5 O5 R5 U5 X5 B7:C7 F7 L7 O7 R7 U7 X7 C9 F9 L9 O9 R9 U9 X9 C11 F11 L11 O11 R11 U11 X11">
    <cfRule type="containsText" priority="5" dxfId="3" operator="containsText" stopIfTrue="1" text="Falta">
      <formula>NOT(ISERROR(SEARCH("Falta",B5)))</formula>
    </cfRule>
  </conditionalFormatting>
  <conditionalFormatting sqref="I19 I17 I15 C13 F13 L13 O13 R13 U13 C15 L15 O15 U15 C17 L17 O17 U17 X17 C19 L19 U19 X19">
    <cfRule type="containsText" priority="4" dxfId="4" operator="containsText" stopIfTrue="1" text="Falta">
      <formula>NOT(ISERROR(SEARCH("Falta",C13)))</formula>
    </cfRule>
  </conditionalFormatting>
  <conditionalFormatting sqref="F15">
    <cfRule type="containsText" priority="1" dxfId="4" operator="containsText" stopIfTrue="1" text="Falta">
      <formula>NOT(ISERROR(SEARCH("Falta",F15)))</formula>
    </cfRule>
  </conditionalFormatting>
  <printOptions horizontalCentered="1"/>
  <pageMargins left="0.31496062992125984" right="0.31496062992125984" top="0.1968503937007874" bottom="0.1968503937007874" header="0" footer="0"/>
  <pageSetup fitToHeight="1" fitToWidth="1" horizontalDpi="600" verticalDpi="600" orientation="landscape" paperSize="123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therebels.de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lipe333</dc:creator>
  <cp:keywords/>
  <dc:description/>
  <cp:lastModifiedBy>lipe333</cp:lastModifiedBy>
  <cp:lastPrinted>2011-05-02T09:34:49Z</cp:lastPrinted>
  <dcterms:created xsi:type="dcterms:W3CDTF">2011-04-29T18:08:28Z</dcterms:created>
  <dcterms:modified xsi:type="dcterms:W3CDTF">2013-03-19T22:52:04Z</dcterms:modified>
  <cp:category/>
  <cp:version/>
  <cp:contentType/>
  <cp:contentStatus/>
</cp:coreProperties>
</file>